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industrivarden.sharepoint.com/sites/IVDokumentAssistans/Delade dokument/Hemsidan/Uppdateringar/2024/2024-11-29/Aktiekapitalets utveckling/"/>
    </mc:Choice>
  </mc:AlternateContent>
  <xr:revisionPtr revIDLastSave="251" documentId="8_{EE6E49B2-09EF-40CC-B513-372356A46DDA}" xr6:coauthVersionLast="47" xr6:coauthVersionMax="47" xr10:uidLastSave="{907777A6-204C-4496-8B28-62EC3583240B}"/>
  <bookViews>
    <workbookView xWindow="30612" yWindow="-108" windowWidth="3093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C82" i="1"/>
  <c r="C81" i="1"/>
  <c r="C77" i="1"/>
  <c r="E67" i="1" l="1"/>
  <c r="D67" i="1"/>
  <c r="E25" i="1"/>
  <c r="E26" i="1" s="1"/>
  <c r="E27" i="1" s="1"/>
  <c r="E28" i="1" s="1"/>
  <c r="D25" i="1"/>
  <c r="F67" i="1" l="1"/>
  <c r="G67" i="1"/>
  <c r="E29" i="1"/>
  <c r="I29" i="1" s="1"/>
  <c r="I28" i="1"/>
  <c r="G25" i="1"/>
  <c r="D26" i="1"/>
  <c r="G26" i="1" s="1"/>
  <c r="F25" i="1"/>
  <c r="F26" i="1" l="1"/>
  <c r="D27" i="1"/>
  <c r="D28" i="1" l="1"/>
  <c r="F27" i="1"/>
  <c r="D29" i="1" l="1"/>
  <c r="G28" i="1"/>
  <c r="H28" i="1"/>
  <c r="F28" i="1"/>
  <c r="H29" i="1" l="1"/>
  <c r="F29" i="1"/>
  <c r="G29" i="1"/>
</calcChain>
</file>

<file path=xl/sharedStrings.xml><?xml version="1.0" encoding="utf-8"?>
<sst xmlns="http://schemas.openxmlformats.org/spreadsheetml/2006/main" count="118" uniqueCount="16">
  <si>
    <t>Namn</t>
  </si>
  <si>
    <t>Nytt antal serie A</t>
  </si>
  <si>
    <t>Nytt antal serie C</t>
  </si>
  <si>
    <t>Totalt antal aktier</t>
  </si>
  <si>
    <t>Antalet röster</t>
  </si>
  <si>
    <t>Aktiekapital A</t>
  </si>
  <si>
    <t>Aktiekapital C</t>
  </si>
  <si>
    <t>Totalt aktiekapital</t>
  </si>
  <si>
    <t>Utgående balans</t>
  </si>
  <si>
    <t>Förändring</t>
  </si>
  <si>
    <t>Omvandling A-C</t>
  </si>
  <si>
    <t>Datum</t>
  </si>
  <si>
    <t>KVB I konvertering C</t>
  </si>
  <si>
    <t>KVB II konvertering C</t>
  </si>
  <si>
    <t>Aktiekapitalets utveckling: Industrivärden</t>
  </si>
  <si>
    <t>Indragning och fondemission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</si>
</sst>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/>
    <xf numFmtId="4" fontId="2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0" xfId="0" applyAlignment="1">
      <alignment horizontal="lef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165" fontId="2" fillId="0" borderId="0" xfId="0" applyNumberFormat="1" applyFont="1"/>
    <xf numFmtId="165" fontId="1" fillId="2" borderId="0" xfId="0" applyNumberFormat="1" applyFont="1" applyFill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workbookViewId="0">
      <pane ySplit="2" topLeftCell="A79" activePane="bottomLeft" state="frozen"/>
      <selection pane="bottomLeft" activeCell="B106" sqref="B106:J109"/>
    </sheetView>
  </sheetViews>
  <sheetFormatPr defaultRowHeight="14.4" x14ac:dyDescent="0.3"/>
  <cols>
    <col min="1" max="1" width="28.33203125" customWidth="1"/>
    <col min="2" max="2" width="10.33203125" style="17" bestFit="1" customWidth="1"/>
    <col min="3" max="3" width="10.109375" bestFit="1" customWidth="1"/>
    <col min="4" max="4" width="15.44140625" bestFit="1" customWidth="1"/>
    <col min="5" max="5" width="15.33203125" bestFit="1" customWidth="1"/>
    <col min="6" max="6" width="15.88671875" bestFit="1" customWidth="1"/>
    <col min="7" max="7" width="12.44140625" style="23" bestFit="1" customWidth="1"/>
    <col min="8" max="8" width="12.6640625" style="23" bestFit="1" customWidth="1"/>
    <col min="9" max="9" width="12.5546875" style="23" bestFit="1" customWidth="1"/>
    <col min="10" max="10" width="16.21875" style="6" bestFit="1" customWidth="1"/>
  </cols>
  <sheetData>
    <row r="1" spans="1:11" ht="21" x14ac:dyDescent="0.4">
      <c r="A1" s="1" t="s">
        <v>14</v>
      </c>
      <c r="B1" s="4"/>
      <c r="C1" s="2"/>
      <c r="D1" s="2"/>
      <c r="E1" s="2"/>
      <c r="F1" s="2"/>
      <c r="G1" s="21"/>
      <c r="H1" s="21"/>
      <c r="I1" s="21"/>
      <c r="J1" s="7"/>
      <c r="K1" s="1"/>
    </row>
    <row r="2" spans="1:11" x14ac:dyDescent="0.3">
      <c r="A2" s="10" t="s">
        <v>0</v>
      </c>
      <c r="B2" s="11" t="s">
        <v>11</v>
      </c>
      <c r="C2" s="12" t="s">
        <v>9</v>
      </c>
      <c r="D2" s="12" t="s">
        <v>1</v>
      </c>
      <c r="E2" s="12" t="s">
        <v>2</v>
      </c>
      <c r="F2" s="12" t="s">
        <v>3</v>
      </c>
      <c r="G2" s="22" t="s">
        <v>4</v>
      </c>
      <c r="H2" s="22" t="s">
        <v>5</v>
      </c>
      <c r="I2" s="22" t="s">
        <v>6</v>
      </c>
      <c r="J2" s="13" t="s">
        <v>7</v>
      </c>
    </row>
    <row r="3" spans="1:11" x14ac:dyDescent="0.3">
      <c r="A3" t="s">
        <v>8</v>
      </c>
      <c r="B3" s="5">
        <v>39447</v>
      </c>
      <c r="C3" s="3"/>
      <c r="D3" s="3">
        <v>268547404</v>
      </c>
      <c r="E3" s="3">
        <v>117723820</v>
      </c>
      <c r="F3" s="3">
        <v>386271224</v>
      </c>
      <c r="G3" s="24">
        <v>280319786</v>
      </c>
      <c r="H3" s="23">
        <v>671368510</v>
      </c>
      <c r="I3" s="23">
        <v>294309550</v>
      </c>
      <c r="J3" s="6">
        <v>965678060</v>
      </c>
    </row>
    <row r="4" spans="1:11" x14ac:dyDescent="0.3">
      <c r="A4" t="s">
        <v>8</v>
      </c>
      <c r="B4" s="5">
        <v>39813</v>
      </c>
      <c r="C4" s="3"/>
      <c r="D4" s="3">
        <v>268547404</v>
      </c>
      <c r="E4" s="3">
        <v>117723820</v>
      </c>
      <c r="F4" s="3">
        <v>386271224</v>
      </c>
      <c r="G4" s="24">
        <v>280319786</v>
      </c>
      <c r="H4" s="23">
        <v>671368510</v>
      </c>
      <c r="I4" s="23">
        <v>294309550</v>
      </c>
      <c r="J4" s="6">
        <v>965678060</v>
      </c>
    </row>
    <row r="5" spans="1:11" x14ac:dyDescent="0.3">
      <c r="A5" t="s">
        <v>8</v>
      </c>
      <c r="B5" s="5">
        <v>40178</v>
      </c>
      <c r="C5" s="3"/>
      <c r="D5" s="3">
        <v>268547404</v>
      </c>
      <c r="E5" s="3">
        <v>117723820</v>
      </c>
      <c r="F5" s="3">
        <v>386271224</v>
      </c>
      <c r="G5" s="24">
        <v>280319786</v>
      </c>
      <c r="H5" s="23">
        <v>671368510</v>
      </c>
      <c r="I5" s="23">
        <v>294309550</v>
      </c>
      <c r="J5" s="6">
        <v>965678060</v>
      </c>
    </row>
    <row r="6" spans="1:11" x14ac:dyDescent="0.3">
      <c r="A6" t="s">
        <v>8</v>
      </c>
      <c r="B6" s="5">
        <v>40543</v>
      </c>
      <c r="C6" s="3"/>
      <c r="D6" s="3">
        <v>268547404</v>
      </c>
      <c r="E6" s="3">
        <v>117723820</v>
      </c>
      <c r="F6" s="3">
        <v>386271224</v>
      </c>
      <c r="G6" s="24">
        <v>280319786</v>
      </c>
      <c r="H6" s="23">
        <v>671368510</v>
      </c>
      <c r="I6" s="23">
        <v>294309550</v>
      </c>
      <c r="J6" s="6">
        <v>965678060</v>
      </c>
    </row>
    <row r="7" spans="1:11" x14ac:dyDescent="0.3">
      <c r="A7" t="s">
        <v>10</v>
      </c>
      <c r="B7" s="5">
        <v>40813</v>
      </c>
      <c r="C7" s="3">
        <v>3200</v>
      </c>
      <c r="D7" s="3">
        <v>268544204</v>
      </c>
      <c r="E7" s="3">
        <v>117727020</v>
      </c>
      <c r="F7" s="3">
        <v>386271224</v>
      </c>
      <c r="G7" s="24">
        <v>280316906</v>
      </c>
      <c r="H7" s="23">
        <v>671360510</v>
      </c>
      <c r="I7" s="23">
        <v>294317550</v>
      </c>
      <c r="J7" s="6">
        <v>965678060</v>
      </c>
    </row>
    <row r="8" spans="1:11" x14ac:dyDescent="0.3">
      <c r="A8" t="s">
        <v>10</v>
      </c>
      <c r="B8" s="5">
        <v>40822</v>
      </c>
      <c r="C8" s="3">
        <v>2600</v>
      </c>
      <c r="D8" s="3">
        <v>268541604</v>
      </c>
      <c r="E8" s="3">
        <v>117729620</v>
      </c>
      <c r="F8" s="3">
        <v>386271224</v>
      </c>
      <c r="G8" s="24">
        <v>280314566</v>
      </c>
      <c r="H8" s="23">
        <v>671354010</v>
      </c>
      <c r="I8" s="23">
        <v>294324050</v>
      </c>
      <c r="J8" s="6">
        <v>965678060</v>
      </c>
    </row>
    <row r="9" spans="1:11" x14ac:dyDescent="0.3">
      <c r="A9" t="s">
        <v>10</v>
      </c>
      <c r="B9" s="5">
        <v>40840</v>
      </c>
      <c r="C9" s="3">
        <v>980</v>
      </c>
      <c r="D9" s="3">
        <v>268540624</v>
      </c>
      <c r="E9" s="3">
        <v>117730600</v>
      </c>
      <c r="F9" s="3">
        <v>386271224</v>
      </c>
      <c r="G9" s="24">
        <v>280313684</v>
      </c>
      <c r="H9" s="23">
        <v>671351560</v>
      </c>
      <c r="I9" s="23">
        <v>294326500</v>
      </c>
      <c r="J9" s="6">
        <v>965678060</v>
      </c>
    </row>
    <row r="10" spans="1:11" x14ac:dyDescent="0.3">
      <c r="A10" t="s">
        <v>10</v>
      </c>
      <c r="B10" s="5">
        <v>40861</v>
      </c>
      <c r="C10" s="3">
        <v>9984</v>
      </c>
      <c r="D10" s="3">
        <v>268530640</v>
      </c>
      <c r="E10" s="3">
        <v>117740584</v>
      </c>
      <c r="F10" s="3">
        <v>386271224</v>
      </c>
      <c r="G10" s="24">
        <v>280304698.39999998</v>
      </c>
      <c r="H10" s="23">
        <v>671326600</v>
      </c>
      <c r="I10" s="23">
        <v>294351460</v>
      </c>
      <c r="J10" s="6">
        <v>965678060</v>
      </c>
    </row>
    <row r="11" spans="1:11" x14ac:dyDescent="0.3">
      <c r="A11" t="s">
        <v>12</v>
      </c>
      <c r="B11" s="5">
        <v>41355</v>
      </c>
      <c r="C11" s="3">
        <v>13588</v>
      </c>
      <c r="D11" s="3">
        <v>268530640</v>
      </c>
      <c r="E11" s="3">
        <v>117754172</v>
      </c>
      <c r="F11" s="3">
        <v>386284812</v>
      </c>
      <c r="G11" s="24">
        <v>280306057.19999999</v>
      </c>
      <c r="H11" s="23">
        <v>671326600</v>
      </c>
      <c r="I11" s="23">
        <v>294385430</v>
      </c>
      <c r="J11" s="6">
        <v>965712030</v>
      </c>
    </row>
    <row r="12" spans="1:11" x14ac:dyDescent="0.3">
      <c r="A12" t="s">
        <v>12</v>
      </c>
      <c r="B12" s="5">
        <v>41418</v>
      </c>
      <c r="C12" s="3">
        <v>5480561</v>
      </c>
      <c r="D12" s="3">
        <v>268530640</v>
      </c>
      <c r="E12" s="3">
        <v>123234733</v>
      </c>
      <c r="F12" s="3">
        <v>391765373</v>
      </c>
      <c r="G12" s="24">
        <v>280854113.30000001</v>
      </c>
      <c r="H12" s="23">
        <v>671326600</v>
      </c>
      <c r="I12" s="23">
        <v>308086832.5</v>
      </c>
      <c r="J12" s="6">
        <v>979413432.5</v>
      </c>
    </row>
    <row r="13" spans="1:11" x14ac:dyDescent="0.3">
      <c r="A13" t="s">
        <v>12</v>
      </c>
      <c r="B13" s="5">
        <v>41453</v>
      </c>
      <c r="C13" s="3">
        <v>4590</v>
      </c>
      <c r="D13" s="3">
        <v>268530640</v>
      </c>
      <c r="E13" s="3">
        <v>123239323</v>
      </c>
      <c r="F13" s="3">
        <v>391769963</v>
      </c>
      <c r="G13" s="24">
        <v>280854572.30000001</v>
      </c>
      <c r="H13" s="23">
        <v>671326600</v>
      </c>
      <c r="I13" s="23">
        <v>308098307.5</v>
      </c>
      <c r="J13" s="6">
        <v>979424907.5</v>
      </c>
    </row>
    <row r="14" spans="1:11" x14ac:dyDescent="0.3">
      <c r="A14" t="s">
        <v>12</v>
      </c>
      <c r="B14" s="5">
        <v>41730</v>
      </c>
      <c r="C14" s="3">
        <v>3970424</v>
      </c>
      <c r="D14" s="3">
        <v>268530640</v>
      </c>
      <c r="E14" s="3">
        <v>127209747</v>
      </c>
      <c r="F14" s="3">
        <v>395740387</v>
      </c>
      <c r="G14" s="24">
        <v>281251614.69999999</v>
      </c>
      <c r="H14" s="23">
        <v>671326600</v>
      </c>
      <c r="I14" s="23">
        <v>318024367.5</v>
      </c>
      <c r="J14" s="6">
        <v>989350967.5</v>
      </c>
    </row>
    <row r="15" spans="1:11" x14ac:dyDescent="0.3">
      <c r="A15" t="s">
        <v>12</v>
      </c>
      <c r="B15" s="5">
        <v>41759</v>
      </c>
      <c r="C15" s="3">
        <v>11626681</v>
      </c>
      <c r="D15" s="3">
        <v>268530640</v>
      </c>
      <c r="E15" s="3">
        <v>138836428</v>
      </c>
      <c r="F15" s="3">
        <v>407367068</v>
      </c>
      <c r="G15" s="24">
        <v>282414282.80000001</v>
      </c>
      <c r="H15" s="23">
        <v>671326600</v>
      </c>
      <c r="I15" s="23">
        <v>347091070</v>
      </c>
      <c r="J15" s="6">
        <v>1018417670</v>
      </c>
      <c r="K15" s="6"/>
    </row>
    <row r="16" spans="1:11" x14ac:dyDescent="0.3">
      <c r="A16" t="s">
        <v>12</v>
      </c>
      <c r="B16" s="5">
        <v>41790</v>
      </c>
      <c r="C16" s="3">
        <v>8059544</v>
      </c>
      <c r="D16" s="3">
        <v>268530640</v>
      </c>
      <c r="E16" s="3">
        <v>146895972</v>
      </c>
      <c r="F16" s="3">
        <v>415426612</v>
      </c>
      <c r="G16" s="24">
        <v>283220237.19999999</v>
      </c>
      <c r="H16" s="23">
        <v>671326600</v>
      </c>
      <c r="I16" s="23">
        <v>367239930</v>
      </c>
      <c r="J16" s="6">
        <v>1038566530</v>
      </c>
    </row>
    <row r="17" spans="1:13" x14ac:dyDescent="0.3">
      <c r="A17" t="s">
        <v>12</v>
      </c>
      <c r="B17" s="5">
        <v>41820</v>
      </c>
      <c r="C17" s="3">
        <v>16914659</v>
      </c>
      <c r="D17" s="3">
        <v>268530640</v>
      </c>
      <c r="E17" s="3">
        <v>163810631</v>
      </c>
      <c r="F17" s="3">
        <v>432341271</v>
      </c>
      <c r="G17" s="24">
        <v>284911703.10000002</v>
      </c>
      <c r="H17" s="23">
        <v>671326600</v>
      </c>
      <c r="I17" s="23">
        <v>409526577.5</v>
      </c>
      <c r="J17" s="6">
        <v>1080853177.5</v>
      </c>
    </row>
    <row r="18" spans="1:13" x14ac:dyDescent="0.3">
      <c r="A18" t="s">
        <v>10</v>
      </c>
      <c r="B18" s="5">
        <v>41913</v>
      </c>
      <c r="C18" s="3">
        <v>344440</v>
      </c>
      <c r="D18" s="3">
        <v>268186200</v>
      </c>
      <c r="E18" s="3">
        <v>164155071</v>
      </c>
      <c r="F18" s="3">
        <v>432341271</v>
      </c>
      <c r="G18" s="24">
        <v>284601707.10000002</v>
      </c>
      <c r="H18" s="23">
        <v>670465500</v>
      </c>
      <c r="I18" s="23">
        <v>410387677.5</v>
      </c>
      <c r="J18" s="6">
        <v>1080853177.5</v>
      </c>
    </row>
    <row r="19" spans="1:13" x14ac:dyDescent="0.3">
      <c r="A19" t="s">
        <v>10</v>
      </c>
      <c r="B19" s="5">
        <v>42032</v>
      </c>
      <c r="C19" s="3">
        <v>150</v>
      </c>
      <c r="D19" s="3">
        <v>268186050</v>
      </c>
      <c r="E19" s="3">
        <v>164155221</v>
      </c>
      <c r="F19" s="3">
        <v>432341271</v>
      </c>
      <c r="G19" s="24">
        <v>284601572.10000002</v>
      </c>
      <c r="H19" s="23">
        <v>670465125</v>
      </c>
      <c r="I19" s="23">
        <v>410388052.5</v>
      </c>
      <c r="J19" s="6">
        <v>1080853177.5</v>
      </c>
    </row>
    <row r="20" spans="1:13" x14ac:dyDescent="0.3">
      <c r="A20" t="s">
        <v>10</v>
      </c>
      <c r="B20" s="5">
        <v>42262</v>
      </c>
      <c r="C20" s="3">
        <v>620</v>
      </c>
      <c r="D20" s="3">
        <v>268185430</v>
      </c>
      <c r="E20" s="3">
        <v>164155841</v>
      </c>
      <c r="F20" s="3">
        <v>432341271</v>
      </c>
      <c r="G20" s="24">
        <v>284601014.10000002</v>
      </c>
      <c r="H20" s="23">
        <v>670463575</v>
      </c>
      <c r="I20" s="23">
        <v>410389602.5</v>
      </c>
      <c r="J20" s="6">
        <v>1080853177.5</v>
      </c>
    </row>
    <row r="21" spans="1:13" x14ac:dyDescent="0.3">
      <c r="A21" t="s">
        <v>10</v>
      </c>
      <c r="B21" s="5">
        <v>42768</v>
      </c>
      <c r="C21" s="3">
        <v>100</v>
      </c>
      <c r="D21" s="3">
        <v>268185330</v>
      </c>
      <c r="E21" s="3">
        <v>164155941</v>
      </c>
      <c r="F21" s="3">
        <v>432341271</v>
      </c>
      <c r="G21" s="24">
        <v>284600924.10000002</v>
      </c>
      <c r="H21" s="23">
        <v>670463325</v>
      </c>
      <c r="I21" s="23">
        <v>410389852.5</v>
      </c>
      <c r="J21" s="6">
        <v>1080853177.5</v>
      </c>
    </row>
    <row r="22" spans="1:13" x14ac:dyDescent="0.3">
      <c r="A22" t="s">
        <v>13</v>
      </c>
      <c r="B22" s="5">
        <v>42768</v>
      </c>
      <c r="C22" s="3">
        <v>2868606</v>
      </c>
      <c r="D22" s="3">
        <v>268185330</v>
      </c>
      <c r="E22" s="3">
        <v>167024547</v>
      </c>
      <c r="F22" s="3">
        <v>435209877</v>
      </c>
      <c r="G22" s="24">
        <v>284887784</v>
      </c>
      <c r="H22" s="23">
        <v>670463325</v>
      </c>
      <c r="I22" s="23">
        <v>417561367.5</v>
      </c>
      <c r="J22" s="6">
        <v>1088024692.5</v>
      </c>
      <c r="L22" s="9"/>
      <c r="M22" s="9"/>
    </row>
    <row r="23" spans="1:13" x14ac:dyDescent="0.3">
      <c r="A23" t="s">
        <v>10</v>
      </c>
      <c r="B23" s="5">
        <v>42886</v>
      </c>
      <c r="C23" s="3">
        <v>925</v>
      </c>
      <c r="D23" s="3">
        <v>268184405</v>
      </c>
      <c r="E23" s="3">
        <v>167025472</v>
      </c>
      <c r="F23" s="3">
        <v>435209877</v>
      </c>
      <c r="G23" s="24">
        <v>284886952</v>
      </c>
      <c r="H23" s="23">
        <v>670461012.5</v>
      </c>
      <c r="I23" s="23">
        <v>417563680</v>
      </c>
      <c r="J23" s="6">
        <v>1088024692.5</v>
      </c>
      <c r="L23" s="9"/>
      <c r="M23" s="9"/>
    </row>
    <row r="24" spans="1:13" x14ac:dyDescent="0.3">
      <c r="A24" t="s">
        <v>10</v>
      </c>
      <c r="B24" s="5">
        <v>43024</v>
      </c>
      <c r="C24" s="3">
        <v>65</v>
      </c>
      <c r="D24" s="3">
        <v>268184340</v>
      </c>
      <c r="E24" s="3">
        <v>167025537</v>
      </c>
      <c r="F24" s="3">
        <v>435209877</v>
      </c>
      <c r="G24" s="24">
        <v>284886893</v>
      </c>
      <c r="H24" s="23">
        <v>670460850</v>
      </c>
      <c r="I24" s="23">
        <v>417563842.5</v>
      </c>
      <c r="J24" s="6">
        <v>1088024692.5</v>
      </c>
      <c r="L24" s="9"/>
      <c r="M24" s="9"/>
    </row>
    <row r="25" spans="1:13" x14ac:dyDescent="0.3">
      <c r="A25" t="s">
        <v>10</v>
      </c>
      <c r="B25" s="14">
        <v>43153</v>
      </c>
      <c r="C25" s="15">
        <v>869</v>
      </c>
      <c r="D25" s="15">
        <f>+D24-C25</f>
        <v>268183471</v>
      </c>
      <c r="E25" s="15">
        <f>+E24+C25</f>
        <v>167026406</v>
      </c>
      <c r="F25" s="15">
        <f t="shared" ref="F25" si="0">D25+E25</f>
        <v>435209877</v>
      </c>
      <c r="G25" s="19">
        <f>ROUNDDOWN((D25*1)+(E25*0.1),0)</f>
        <v>284886111</v>
      </c>
      <c r="H25" s="23">
        <v>670458677.5</v>
      </c>
      <c r="I25" s="23">
        <v>417566015</v>
      </c>
      <c r="J25" s="6">
        <v>1088024692.5</v>
      </c>
      <c r="L25" s="9"/>
      <c r="M25" s="9"/>
    </row>
    <row r="26" spans="1:13" x14ac:dyDescent="0.3">
      <c r="A26" t="s">
        <v>10</v>
      </c>
      <c r="B26" s="14">
        <v>43368</v>
      </c>
      <c r="C26" s="15">
        <v>14</v>
      </c>
      <c r="D26" s="15">
        <f>+D25-C26</f>
        <v>268183457</v>
      </c>
      <c r="E26" s="15">
        <f>+E25+C26</f>
        <v>167026420</v>
      </c>
      <c r="F26" s="15">
        <f>D26+E26</f>
        <v>435209877</v>
      </c>
      <c r="G26" s="19">
        <f>ROUNDDOWN((D26*1)+(E26*0.1),0)</f>
        <v>284886099</v>
      </c>
      <c r="H26" s="23">
        <v>670458642.5</v>
      </c>
      <c r="I26" s="23">
        <v>417566050</v>
      </c>
      <c r="J26" s="6">
        <v>1088024692.5</v>
      </c>
      <c r="L26" s="8"/>
    </row>
    <row r="27" spans="1:13" x14ac:dyDescent="0.3">
      <c r="A27" t="s">
        <v>10</v>
      </c>
      <c r="B27" s="14">
        <v>43697</v>
      </c>
      <c r="C27" s="3">
        <v>117</v>
      </c>
      <c r="D27" s="16">
        <f>D26-C27</f>
        <v>268183340</v>
      </c>
      <c r="E27" s="16">
        <f>E26+C27</f>
        <v>167026537</v>
      </c>
      <c r="F27" s="15">
        <f>D27+E27</f>
        <v>435209877</v>
      </c>
      <c r="G27" s="19">
        <v>284885993</v>
      </c>
      <c r="H27" s="23">
        <v>670458350</v>
      </c>
      <c r="I27" s="23">
        <v>417566342.5</v>
      </c>
      <c r="J27" s="6">
        <v>1088024692.5</v>
      </c>
    </row>
    <row r="28" spans="1:13" x14ac:dyDescent="0.3">
      <c r="A28" t="s">
        <v>10</v>
      </c>
      <c r="B28" s="14">
        <v>43908</v>
      </c>
      <c r="C28" s="3">
        <v>155</v>
      </c>
      <c r="D28" s="16">
        <f t="shared" ref="D28:D29" si="1">D27-C28</f>
        <v>268183185</v>
      </c>
      <c r="E28" s="16">
        <f t="shared" ref="E28:E29" si="2">E27+C28</f>
        <v>167026692</v>
      </c>
      <c r="F28" s="15">
        <f t="shared" ref="F28:F29" si="3">D28+E28</f>
        <v>435209877</v>
      </c>
      <c r="G28" s="19">
        <f t="shared" ref="G28:G29" si="4">ROUNDDOWN((D28*1)+(E28*0.1),0)</f>
        <v>284885854</v>
      </c>
      <c r="H28" s="23">
        <f>D28*2.5</f>
        <v>670457962.5</v>
      </c>
      <c r="I28" s="23">
        <f>E28*2.5</f>
        <v>417566730</v>
      </c>
      <c r="J28" s="6">
        <v>1088024692.5</v>
      </c>
    </row>
    <row r="29" spans="1:13" x14ac:dyDescent="0.3">
      <c r="A29" t="s">
        <v>10</v>
      </c>
      <c r="B29" s="14">
        <v>43920</v>
      </c>
      <c r="C29" s="3">
        <v>1062851</v>
      </c>
      <c r="D29" s="16">
        <f t="shared" si="1"/>
        <v>267120334</v>
      </c>
      <c r="E29" s="16">
        <f t="shared" si="2"/>
        <v>168089543</v>
      </c>
      <c r="F29" s="15">
        <f t="shared" si="3"/>
        <v>435209877</v>
      </c>
      <c r="G29" s="19">
        <f t="shared" si="4"/>
        <v>283929288</v>
      </c>
      <c r="H29" s="23">
        <f>D29*2.5</f>
        <v>667800835</v>
      </c>
      <c r="I29" s="23">
        <f>E29*2.5</f>
        <v>420223857.5</v>
      </c>
      <c r="J29" s="6">
        <v>1088024692.5</v>
      </c>
    </row>
    <row r="30" spans="1:13" x14ac:dyDescent="0.3">
      <c r="A30" t="s">
        <v>10</v>
      </c>
      <c r="B30" s="5">
        <v>44225</v>
      </c>
      <c r="C30" s="16">
        <v>73</v>
      </c>
      <c r="D30" s="16">
        <v>267111711</v>
      </c>
      <c r="E30" s="16">
        <v>168098166</v>
      </c>
      <c r="F30" s="16">
        <v>435209877</v>
      </c>
      <c r="G30" s="23">
        <v>283921527</v>
      </c>
      <c r="H30" s="23">
        <v>667779277.5</v>
      </c>
      <c r="I30" s="23">
        <v>420245415</v>
      </c>
      <c r="J30" s="6">
        <v>1088024692.5</v>
      </c>
    </row>
    <row r="31" spans="1:13" x14ac:dyDescent="0.3">
      <c r="A31" t="s">
        <v>10</v>
      </c>
      <c r="B31" s="5">
        <v>44494</v>
      </c>
      <c r="C31" s="16">
        <v>3000000</v>
      </c>
      <c r="D31" s="16">
        <v>264111711</v>
      </c>
      <c r="E31" s="16">
        <v>171098166</v>
      </c>
      <c r="F31" s="16">
        <v>435209877</v>
      </c>
      <c r="G31" s="23">
        <v>281221527</v>
      </c>
      <c r="H31" s="23">
        <v>660279277.5</v>
      </c>
      <c r="I31" s="23">
        <v>427745415</v>
      </c>
      <c r="J31" s="6">
        <v>1088024692.5</v>
      </c>
    </row>
    <row r="32" spans="1:13" x14ac:dyDescent="0.3">
      <c r="A32" t="s">
        <v>10</v>
      </c>
      <c r="B32" s="14">
        <v>44508</v>
      </c>
      <c r="C32" s="15">
        <v>250</v>
      </c>
      <c r="D32" s="15">
        <v>264111461</v>
      </c>
      <c r="E32" s="15">
        <v>171098416</v>
      </c>
      <c r="F32" s="15">
        <v>435209877</v>
      </c>
      <c r="G32" s="19">
        <v>281221302</v>
      </c>
      <c r="H32" s="23">
        <v>660278652.5</v>
      </c>
      <c r="I32" s="23">
        <v>427746040</v>
      </c>
      <c r="J32" s="6">
        <v>1088024692.5</v>
      </c>
    </row>
    <row r="33" spans="1:10" x14ac:dyDescent="0.3">
      <c r="A33" t="s">
        <v>10</v>
      </c>
      <c r="B33" s="14">
        <v>44508</v>
      </c>
      <c r="C33" s="15">
        <v>2228</v>
      </c>
      <c r="D33" s="15">
        <v>264109233</v>
      </c>
      <c r="E33" s="15">
        <v>171100644</v>
      </c>
      <c r="F33" s="15">
        <v>435209877</v>
      </c>
      <c r="G33" s="19">
        <v>281219297</v>
      </c>
      <c r="H33" s="23">
        <v>660273082.5</v>
      </c>
      <c r="I33" s="23">
        <v>427751610</v>
      </c>
      <c r="J33" s="6">
        <v>1088024692.5</v>
      </c>
    </row>
    <row r="34" spans="1:10" x14ac:dyDescent="0.3">
      <c r="A34" t="s">
        <v>10</v>
      </c>
      <c r="B34" s="14">
        <v>44519</v>
      </c>
      <c r="C34" s="15">
        <v>107</v>
      </c>
      <c r="D34" s="15">
        <v>264109126</v>
      </c>
      <c r="E34" s="15">
        <v>171100751</v>
      </c>
      <c r="F34" s="15">
        <v>435209877</v>
      </c>
      <c r="G34" s="19">
        <v>281219201</v>
      </c>
      <c r="H34" s="23">
        <v>660272815</v>
      </c>
      <c r="I34" s="23">
        <v>427751877.5</v>
      </c>
      <c r="J34" s="6">
        <v>1088024692.5</v>
      </c>
    </row>
    <row r="35" spans="1:10" x14ac:dyDescent="0.3">
      <c r="A35" t="s">
        <v>10</v>
      </c>
      <c r="B35" s="14">
        <v>44522</v>
      </c>
      <c r="C35" s="15">
        <v>46</v>
      </c>
      <c r="D35" s="15">
        <v>264109080</v>
      </c>
      <c r="E35" s="15">
        <v>171100797</v>
      </c>
      <c r="F35" s="15">
        <v>435209877</v>
      </c>
      <c r="G35" s="19">
        <v>281219159</v>
      </c>
      <c r="H35" s="23">
        <v>660272700</v>
      </c>
      <c r="I35" s="23">
        <v>427751992.5</v>
      </c>
      <c r="J35" s="6">
        <v>1088024692.5</v>
      </c>
    </row>
    <row r="36" spans="1:10" x14ac:dyDescent="0.3">
      <c r="A36" t="s">
        <v>15</v>
      </c>
      <c r="B36" s="14">
        <v>44525</v>
      </c>
      <c r="C36" s="15">
        <v>3310769</v>
      </c>
      <c r="D36" s="15">
        <v>260798311</v>
      </c>
      <c r="E36" s="15">
        <v>171100797</v>
      </c>
      <c r="F36" s="15">
        <v>431899108</v>
      </c>
      <c r="G36" s="19">
        <v>277908390</v>
      </c>
      <c r="H36" s="23">
        <v>656993721.15928137</v>
      </c>
      <c r="I36" s="23">
        <v>431030971.34071857</v>
      </c>
      <c r="J36" s="6">
        <v>1088024692.5</v>
      </c>
    </row>
    <row r="37" spans="1:10" x14ac:dyDescent="0.3">
      <c r="A37" t="s">
        <v>10</v>
      </c>
      <c r="B37" s="14">
        <v>44537</v>
      </c>
      <c r="C37" s="16">
        <v>2000</v>
      </c>
      <c r="D37" s="16">
        <v>260796311</v>
      </c>
      <c r="E37" s="16">
        <v>171102797</v>
      </c>
      <c r="F37" s="16">
        <v>431899108</v>
      </c>
      <c r="G37" s="23">
        <v>277906590</v>
      </c>
      <c r="H37" s="23">
        <v>656988682.83124435</v>
      </c>
      <c r="I37" s="23">
        <v>431036009.66875559</v>
      </c>
      <c r="J37" s="6">
        <v>1088024692.5</v>
      </c>
    </row>
    <row r="38" spans="1:10" x14ac:dyDescent="0.3">
      <c r="A38" t="s">
        <v>10</v>
      </c>
      <c r="B38" s="14">
        <v>44537</v>
      </c>
      <c r="C38" s="16">
        <v>198</v>
      </c>
      <c r="D38" s="16">
        <v>260796113</v>
      </c>
      <c r="E38" s="16">
        <v>171102995</v>
      </c>
      <c r="F38" s="16">
        <v>431899108</v>
      </c>
      <c r="G38" s="23">
        <v>277906412</v>
      </c>
      <c r="H38" s="23">
        <v>656988184.03676867</v>
      </c>
      <c r="I38" s="23">
        <v>431036508.46323127</v>
      </c>
      <c r="J38" s="6">
        <v>1088024692.5</v>
      </c>
    </row>
    <row r="39" spans="1:10" x14ac:dyDescent="0.3">
      <c r="A39" t="s">
        <v>10</v>
      </c>
      <c r="B39" s="14">
        <v>44537</v>
      </c>
      <c r="C39" s="16">
        <v>7</v>
      </c>
      <c r="D39" s="16">
        <v>260796106</v>
      </c>
      <c r="E39" s="16">
        <v>171103002</v>
      </c>
      <c r="F39" s="16">
        <v>431899108</v>
      </c>
      <c r="G39" s="23">
        <v>277906406</v>
      </c>
      <c r="H39" s="23">
        <v>656988166.40262055</v>
      </c>
      <c r="I39" s="23">
        <v>431036526.09737939</v>
      </c>
      <c r="J39" s="6">
        <v>1088024692.5</v>
      </c>
    </row>
    <row r="40" spans="1:10" x14ac:dyDescent="0.3">
      <c r="A40" t="s">
        <v>10</v>
      </c>
      <c r="B40" s="14">
        <v>44537</v>
      </c>
      <c r="C40" s="16">
        <v>1</v>
      </c>
      <c r="D40" s="16">
        <v>260796105</v>
      </c>
      <c r="E40" s="16">
        <v>171103003</v>
      </c>
      <c r="F40" s="16">
        <v>431899108</v>
      </c>
      <c r="G40" s="23">
        <v>277906405</v>
      </c>
      <c r="H40" s="23">
        <v>656988163.88345659</v>
      </c>
      <c r="I40" s="23">
        <v>431036528.61654341</v>
      </c>
      <c r="J40" s="6">
        <v>1088024692.5</v>
      </c>
    </row>
    <row r="41" spans="1:10" x14ac:dyDescent="0.3">
      <c r="A41" t="s">
        <v>10</v>
      </c>
      <c r="B41" s="14">
        <v>44537</v>
      </c>
      <c r="C41" s="16">
        <v>16</v>
      </c>
      <c r="D41" s="16">
        <v>260796089</v>
      </c>
      <c r="E41" s="16">
        <v>171103019</v>
      </c>
      <c r="F41" s="16">
        <v>431899108</v>
      </c>
      <c r="G41" s="23">
        <v>277906390</v>
      </c>
      <c r="H41" s="23">
        <v>656988123.57683229</v>
      </c>
      <c r="I41" s="23">
        <v>431036568.92316771</v>
      </c>
      <c r="J41" s="6">
        <v>1088024692.5</v>
      </c>
    </row>
    <row r="42" spans="1:10" x14ac:dyDescent="0.3">
      <c r="A42" t="s">
        <v>10</v>
      </c>
      <c r="B42" s="14">
        <v>44543</v>
      </c>
      <c r="C42" s="16">
        <v>83</v>
      </c>
      <c r="D42" s="16">
        <v>260796006</v>
      </c>
      <c r="E42" s="16">
        <v>171103102</v>
      </c>
      <c r="F42" s="16">
        <v>431899108</v>
      </c>
      <c r="G42" s="23">
        <v>277906316</v>
      </c>
      <c r="H42" s="23">
        <v>656987914.48621869</v>
      </c>
      <c r="I42" s="23">
        <v>431036778.01378125</v>
      </c>
      <c r="J42" s="6">
        <v>1088024692.5</v>
      </c>
    </row>
    <row r="43" spans="1:10" x14ac:dyDescent="0.3">
      <c r="A43" t="s">
        <v>10</v>
      </c>
      <c r="B43" s="14">
        <v>44546</v>
      </c>
      <c r="C43" s="16">
        <v>64</v>
      </c>
      <c r="D43" s="16">
        <v>260795942</v>
      </c>
      <c r="E43" s="16">
        <v>171103166</v>
      </c>
      <c r="F43" s="16">
        <v>431899108</v>
      </c>
      <c r="G43" s="23">
        <v>277906258</v>
      </c>
      <c r="H43" s="23">
        <v>656987753.25972152</v>
      </c>
      <c r="I43" s="23">
        <v>431036939.24027842</v>
      </c>
      <c r="J43" s="6">
        <v>1088024692.5</v>
      </c>
    </row>
    <row r="44" spans="1:10" x14ac:dyDescent="0.3">
      <c r="A44" t="s">
        <v>10</v>
      </c>
      <c r="B44" s="14">
        <v>44546</v>
      </c>
      <c r="C44" s="16">
        <v>30</v>
      </c>
      <c r="D44" s="16">
        <v>260795912</v>
      </c>
      <c r="E44" s="16">
        <v>171103196</v>
      </c>
      <c r="F44" s="16">
        <v>431899108</v>
      </c>
      <c r="G44" s="23">
        <v>277906231</v>
      </c>
      <c r="H44" s="23">
        <v>656987677.68480098</v>
      </c>
      <c r="I44" s="23">
        <v>431037014.81519902</v>
      </c>
      <c r="J44" s="6">
        <v>1088024692.5</v>
      </c>
    </row>
    <row r="45" spans="1:10" x14ac:dyDescent="0.3">
      <c r="A45" t="s">
        <v>10</v>
      </c>
      <c r="B45" s="14">
        <v>44552</v>
      </c>
      <c r="C45" s="16">
        <v>48</v>
      </c>
      <c r="D45" s="16">
        <v>260795864</v>
      </c>
      <c r="E45" s="16">
        <v>171103244</v>
      </c>
      <c r="F45" s="16">
        <v>431899108</v>
      </c>
      <c r="G45" s="23">
        <v>277906188</v>
      </c>
      <c r="H45" s="23">
        <v>656987556.7649281</v>
      </c>
      <c r="I45" s="23">
        <v>431037135.7350719</v>
      </c>
      <c r="J45" s="6">
        <v>1088024692.5</v>
      </c>
    </row>
    <row r="46" spans="1:10" x14ac:dyDescent="0.3">
      <c r="A46" t="s">
        <v>10</v>
      </c>
      <c r="B46" s="14">
        <v>44571</v>
      </c>
      <c r="C46" s="16">
        <v>24</v>
      </c>
      <c r="D46" s="16">
        <v>260795840</v>
      </c>
      <c r="E46" s="16">
        <v>171103268</v>
      </c>
      <c r="F46" s="16">
        <v>431899108</v>
      </c>
      <c r="G46" s="23">
        <v>277906166</v>
      </c>
      <c r="H46" s="23">
        <v>656987496.30499172</v>
      </c>
      <c r="I46" s="23">
        <v>431037196.19500834</v>
      </c>
      <c r="J46" s="6">
        <v>1088024692.5</v>
      </c>
    </row>
    <row r="47" spans="1:10" x14ac:dyDescent="0.3">
      <c r="A47" t="s">
        <v>10</v>
      </c>
      <c r="B47" s="14">
        <v>44571</v>
      </c>
      <c r="C47" s="16">
        <v>7</v>
      </c>
      <c r="D47" s="16">
        <v>260795833</v>
      </c>
      <c r="E47" s="16">
        <v>171103275</v>
      </c>
      <c r="F47" s="16">
        <v>431899108</v>
      </c>
      <c r="G47" s="23">
        <v>277906160</v>
      </c>
      <c r="H47" s="23">
        <v>656987478.67084348</v>
      </c>
      <c r="I47" s="23">
        <v>431037213.82915646</v>
      </c>
      <c r="J47" s="6">
        <v>1088024692.5</v>
      </c>
    </row>
    <row r="48" spans="1:10" x14ac:dyDescent="0.3">
      <c r="A48" t="s">
        <v>10</v>
      </c>
      <c r="B48" s="14">
        <v>44593</v>
      </c>
      <c r="C48" s="16">
        <v>10</v>
      </c>
      <c r="D48" s="16">
        <v>260795823</v>
      </c>
      <c r="E48" s="16">
        <v>171103285</v>
      </c>
      <c r="F48" s="16">
        <v>431899108</v>
      </c>
      <c r="G48" s="23">
        <v>277906151</v>
      </c>
      <c r="H48" s="23">
        <v>656987453.47920334</v>
      </c>
      <c r="I48" s="23">
        <v>431037239.02079666</v>
      </c>
      <c r="J48" s="6">
        <v>1088024692.5</v>
      </c>
    </row>
    <row r="49" spans="1:10" x14ac:dyDescent="0.3">
      <c r="A49" t="s">
        <v>10</v>
      </c>
      <c r="B49" s="14">
        <v>44601</v>
      </c>
      <c r="C49" s="16">
        <v>12</v>
      </c>
      <c r="D49" s="16">
        <v>260795811</v>
      </c>
      <c r="E49" s="16">
        <v>171103297</v>
      </c>
      <c r="F49" s="16">
        <v>431899108</v>
      </c>
      <c r="G49" s="23">
        <v>277906140</v>
      </c>
      <c r="H49" s="23">
        <v>656987423.24923515</v>
      </c>
      <c r="I49" s="23">
        <v>431037269.25076485</v>
      </c>
      <c r="J49" s="6">
        <v>1088024692.5</v>
      </c>
    </row>
    <row r="50" spans="1:10" x14ac:dyDescent="0.3">
      <c r="A50" t="s">
        <v>10</v>
      </c>
      <c r="B50" s="14">
        <v>44601</v>
      </c>
      <c r="C50" s="16">
        <v>17</v>
      </c>
      <c r="D50" s="16">
        <v>260795794</v>
      </c>
      <c r="E50" s="16">
        <v>171103314</v>
      </c>
      <c r="F50" s="16">
        <v>431899108</v>
      </c>
      <c r="G50" s="23">
        <v>277906125</v>
      </c>
      <c r="H50" s="23">
        <v>656987380.42344677</v>
      </c>
      <c r="I50" s="23">
        <v>431037312.07655317</v>
      </c>
      <c r="J50" s="6">
        <v>1088024692.5</v>
      </c>
    </row>
    <row r="51" spans="1:10" x14ac:dyDescent="0.3">
      <c r="A51" t="s">
        <v>10</v>
      </c>
      <c r="B51" s="14">
        <v>44601</v>
      </c>
      <c r="C51" s="15">
        <v>1270</v>
      </c>
      <c r="D51" s="16">
        <v>260794524</v>
      </c>
      <c r="E51" s="16">
        <v>171104584</v>
      </c>
      <c r="F51" s="16">
        <v>431899108</v>
      </c>
      <c r="G51" s="23">
        <v>277904982</v>
      </c>
      <c r="H51" s="23">
        <v>656984181.08514333</v>
      </c>
      <c r="I51" s="23">
        <v>431040511.41485667</v>
      </c>
      <c r="J51" s="6">
        <v>1088024692.5</v>
      </c>
    </row>
    <row r="52" spans="1:10" x14ac:dyDescent="0.3">
      <c r="A52" t="s">
        <v>10</v>
      </c>
      <c r="B52" s="14">
        <v>44608</v>
      </c>
      <c r="C52" s="16">
        <v>77</v>
      </c>
      <c r="D52" s="16">
        <v>260794447</v>
      </c>
      <c r="E52" s="16">
        <v>171104661</v>
      </c>
      <c r="F52" s="16">
        <v>431899108</v>
      </c>
      <c r="G52" s="23">
        <v>277904913</v>
      </c>
      <c r="H52" s="23">
        <v>656983987.10951388</v>
      </c>
      <c r="I52" s="23">
        <v>431040705.39048612</v>
      </c>
      <c r="J52" s="6">
        <v>1088024692.5</v>
      </c>
    </row>
    <row r="53" spans="1:10" x14ac:dyDescent="0.3">
      <c r="A53" t="s">
        <v>10</v>
      </c>
      <c r="B53" s="14">
        <v>44608</v>
      </c>
      <c r="C53" s="16">
        <v>157</v>
      </c>
      <c r="D53" s="16">
        <v>260794290</v>
      </c>
      <c r="E53" s="16">
        <v>171104818</v>
      </c>
      <c r="F53" s="16">
        <v>431899108</v>
      </c>
      <c r="G53" s="23">
        <v>277904771</v>
      </c>
      <c r="H53" s="23">
        <v>656983591.60076296</v>
      </c>
      <c r="I53" s="23">
        <v>431041100.89923704</v>
      </c>
      <c r="J53" s="6">
        <v>1088024692.5</v>
      </c>
    </row>
    <row r="54" spans="1:10" x14ac:dyDescent="0.3">
      <c r="A54" t="s">
        <v>10</v>
      </c>
      <c r="B54" s="14">
        <v>44608</v>
      </c>
      <c r="C54" s="16">
        <v>1</v>
      </c>
      <c r="D54" s="16">
        <v>260794289</v>
      </c>
      <c r="E54" s="16">
        <v>171104819</v>
      </c>
      <c r="F54" s="16">
        <v>431899108</v>
      </c>
      <c r="G54" s="23">
        <v>277904770</v>
      </c>
      <c r="H54" s="23">
        <v>656983589.081599</v>
      </c>
      <c r="I54" s="23">
        <v>431041103.418401</v>
      </c>
      <c r="J54" s="6">
        <v>1088024692.5</v>
      </c>
    </row>
    <row r="55" spans="1:10" x14ac:dyDescent="0.3">
      <c r="A55" t="s">
        <v>10</v>
      </c>
      <c r="B55" s="14">
        <v>44615</v>
      </c>
      <c r="C55" s="16">
        <v>15</v>
      </c>
      <c r="D55" s="16">
        <v>260794274</v>
      </c>
      <c r="E55" s="16">
        <v>171104834</v>
      </c>
      <c r="F55" s="16">
        <v>431899108</v>
      </c>
      <c r="G55" s="23">
        <v>277904757</v>
      </c>
      <c r="H55" s="23">
        <v>656983551.29413867</v>
      </c>
      <c r="I55" s="23">
        <v>431041141.20586133</v>
      </c>
      <c r="J55" s="6">
        <v>1088024692.5</v>
      </c>
    </row>
    <row r="56" spans="1:10" x14ac:dyDescent="0.3">
      <c r="A56" t="s">
        <v>10</v>
      </c>
      <c r="B56" s="5">
        <v>44621</v>
      </c>
      <c r="C56" s="16">
        <v>100</v>
      </c>
      <c r="D56" s="15">
        <v>260794174</v>
      </c>
      <c r="E56" s="15">
        <v>171104934</v>
      </c>
      <c r="F56" s="15">
        <v>431899108</v>
      </c>
      <c r="G56" s="19">
        <v>277904667</v>
      </c>
      <c r="H56" s="19">
        <v>656983299.37773681</v>
      </c>
      <c r="I56" s="19">
        <v>431041393.12226313</v>
      </c>
      <c r="J56" s="18">
        <v>1088024692.5</v>
      </c>
    </row>
    <row r="57" spans="1:10" x14ac:dyDescent="0.3">
      <c r="A57" t="s">
        <v>10</v>
      </c>
      <c r="B57" s="5">
        <v>44656</v>
      </c>
      <c r="C57" s="16">
        <v>4</v>
      </c>
      <c r="D57" s="15">
        <v>260794170</v>
      </c>
      <c r="E57" s="15">
        <v>171104938</v>
      </c>
      <c r="F57" s="15">
        <v>431899108</v>
      </c>
      <c r="G57" s="19">
        <v>277904663</v>
      </c>
      <c r="H57" s="19">
        <v>656983289.29999995</v>
      </c>
      <c r="I57" s="19">
        <v>431041403.19999999</v>
      </c>
      <c r="J57" s="18">
        <v>1088024692.5</v>
      </c>
    </row>
    <row r="58" spans="1:10" x14ac:dyDescent="0.3">
      <c r="A58" t="s">
        <v>10</v>
      </c>
      <c r="B58" s="14">
        <v>44686</v>
      </c>
      <c r="C58" s="16">
        <v>1</v>
      </c>
      <c r="D58" s="15">
        <v>260794169</v>
      </c>
      <c r="E58" s="15">
        <v>171104939</v>
      </c>
      <c r="F58" s="15">
        <v>431899108</v>
      </c>
      <c r="G58" s="19">
        <v>277904662</v>
      </c>
      <c r="H58" s="19">
        <v>656983286.78191674</v>
      </c>
      <c r="I58" s="19">
        <v>431041405.71808326</v>
      </c>
      <c r="J58" s="18">
        <v>1088024692.5</v>
      </c>
    </row>
    <row r="59" spans="1:10" x14ac:dyDescent="0.3">
      <c r="A59" t="s">
        <v>10</v>
      </c>
      <c r="B59" s="5">
        <v>44713</v>
      </c>
      <c r="C59" s="16">
        <v>335</v>
      </c>
      <c r="D59" s="15">
        <v>260793834</v>
      </c>
      <c r="E59" s="15">
        <v>171105274</v>
      </c>
      <c r="F59" s="15">
        <v>431899108</v>
      </c>
      <c r="G59" s="19">
        <v>277904361</v>
      </c>
      <c r="H59" s="19">
        <v>656982442.86197054</v>
      </c>
      <c r="I59" s="19">
        <v>431042249.63802946</v>
      </c>
      <c r="J59" s="18">
        <v>1088024692.5</v>
      </c>
    </row>
    <row r="60" spans="1:10" x14ac:dyDescent="0.3">
      <c r="A60" t="s">
        <v>10</v>
      </c>
      <c r="B60" s="5">
        <v>44743</v>
      </c>
      <c r="C60" s="16">
        <v>12</v>
      </c>
      <c r="D60" s="15">
        <v>260793822</v>
      </c>
      <c r="E60" s="15">
        <v>171105286</v>
      </c>
      <c r="F60" s="15">
        <v>431899108</v>
      </c>
      <c r="G60" s="19">
        <v>277904350</v>
      </c>
      <c r="H60" s="19">
        <v>656982412.63200235</v>
      </c>
      <c r="I60" s="19">
        <v>431042279.86799765</v>
      </c>
      <c r="J60" s="18">
        <v>1088024692.5</v>
      </c>
    </row>
    <row r="61" spans="1:10" x14ac:dyDescent="0.3">
      <c r="A61" t="s">
        <v>10</v>
      </c>
      <c r="B61" s="5">
        <v>44806</v>
      </c>
      <c r="C61" s="16">
        <v>170</v>
      </c>
      <c r="D61" s="15">
        <v>260793652</v>
      </c>
      <c r="E61" s="15">
        <v>171105456</v>
      </c>
      <c r="F61" s="15">
        <v>431899108</v>
      </c>
      <c r="G61" s="19">
        <v>277904197</v>
      </c>
      <c r="H61" s="19">
        <v>656981984.37411916</v>
      </c>
      <c r="I61" s="19">
        <v>431042708.12588084</v>
      </c>
      <c r="J61" s="18">
        <v>1088024692.5</v>
      </c>
    </row>
    <row r="62" spans="1:10" x14ac:dyDescent="0.3">
      <c r="A62" t="s">
        <v>10</v>
      </c>
      <c r="B62" s="5">
        <v>44889</v>
      </c>
      <c r="C62" s="16">
        <v>27</v>
      </c>
      <c r="D62" s="15">
        <v>260793625</v>
      </c>
      <c r="E62" s="15">
        <v>171105483</v>
      </c>
      <c r="F62" s="15">
        <v>431899108</v>
      </c>
      <c r="G62" s="19">
        <v>277904173</v>
      </c>
      <c r="H62" s="19">
        <v>656981916.35669065</v>
      </c>
      <c r="I62" s="19">
        <v>431042776.1433093</v>
      </c>
      <c r="J62" s="18">
        <v>1088024692.5</v>
      </c>
    </row>
    <row r="63" spans="1:10" x14ac:dyDescent="0.3">
      <c r="A63" t="s">
        <v>10</v>
      </c>
      <c r="B63" s="5">
        <v>44900</v>
      </c>
      <c r="C63" s="16">
        <v>50000</v>
      </c>
      <c r="D63" s="15">
        <v>260743625</v>
      </c>
      <c r="E63" s="15">
        <v>171155483</v>
      </c>
      <c r="F63" s="15">
        <v>431899108</v>
      </c>
      <c r="G63" s="19">
        <v>277859173</v>
      </c>
      <c r="H63" s="19">
        <v>656855958.15576518</v>
      </c>
      <c r="I63" s="19">
        <v>431168734.34423482</v>
      </c>
      <c r="J63" s="18">
        <v>1088024692.5</v>
      </c>
    </row>
    <row r="64" spans="1:10" x14ac:dyDescent="0.3">
      <c r="A64" t="s">
        <v>10</v>
      </c>
      <c r="B64" s="5">
        <v>44907</v>
      </c>
      <c r="C64" s="16">
        <v>100</v>
      </c>
      <c r="D64" s="15">
        <v>260743525</v>
      </c>
      <c r="E64" s="15">
        <v>171155583</v>
      </c>
      <c r="F64" s="15">
        <v>431899108</v>
      </c>
      <c r="G64" s="19">
        <v>277859083</v>
      </c>
      <c r="H64" s="19">
        <v>656855706.23936331</v>
      </c>
      <c r="I64" s="19">
        <v>431168986.26063663</v>
      </c>
      <c r="J64" s="18">
        <v>1088024692.5</v>
      </c>
    </row>
    <row r="65" spans="1:10" x14ac:dyDescent="0.3">
      <c r="A65" t="s">
        <v>10</v>
      </c>
      <c r="B65" s="14">
        <v>44936</v>
      </c>
      <c r="C65" s="15">
        <v>10</v>
      </c>
      <c r="D65" s="15">
        <v>260743515</v>
      </c>
      <c r="E65" s="15">
        <v>171155593</v>
      </c>
      <c r="F65" s="15">
        <v>431899108</v>
      </c>
      <c r="G65" s="19">
        <v>277859074</v>
      </c>
      <c r="H65" s="19">
        <v>656855681.04772317</v>
      </c>
      <c r="I65" s="19">
        <v>431169011.45227683</v>
      </c>
      <c r="J65" s="18">
        <v>1088024692.5</v>
      </c>
    </row>
    <row r="66" spans="1:10" x14ac:dyDescent="0.3">
      <c r="A66" t="s">
        <v>10</v>
      </c>
      <c r="B66" s="14">
        <v>44949</v>
      </c>
      <c r="C66" s="15">
        <v>12</v>
      </c>
      <c r="D66" s="15">
        <v>260743503</v>
      </c>
      <c r="E66" s="15">
        <v>171155605</v>
      </c>
      <c r="F66" s="15">
        <v>431899108</v>
      </c>
      <c r="G66" s="19">
        <v>277859063</v>
      </c>
      <c r="H66" s="19">
        <v>656855650.81775498</v>
      </c>
      <c r="I66" s="19">
        <v>431169041.68224508</v>
      </c>
      <c r="J66" s="18">
        <v>1088024692.5</v>
      </c>
    </row>
    <row r="67" spans="1:10" x14ac:dyDescent="0.3">
      <c r="A67" t="s">
        <v>10</v>
      </c>
      <c r="B67" s="5">
        <v>44971</v>
      </c>
      <c r="C67" s="15">
        <v>400000</v>
      </c>
      <c r="D67" s="15">
        <f>+D66-C67</f>
        <v>260343503</v>
      </c>
      <c r="E67" s="15">
        <f t="shared" ref="E67" si="5">+E66+C67</f>
        <v>171555605</v>
      </c>
      <c r="F67" s="15">
        <f t="shared" ref="F67" si="6">D67+E67</f>
        <v>431899108</v>
      </c>
      <c r="G67" s="19">
        <f>ROUNDDOWN((D67*1)+(E67*0.1),0)</f>
        <v>277499063</v>
      </c>
      <c r="H67" s="19">
        <v>655847985.21035111</v>
      </c>
      <c r="I67" s="19">
        <v>432176707.28964889</v>
      </c>
      <c r="J67" s="18">
        <v>1088024692.5</v>
      </c>
    </row>
    <row r="68" spans="1:10" x14ac:dyDescent="0.3">
      <c r="A68" t="s">
        <v>10</v>
      </c>
      <c r="B68" s="14">
        <v>45027</v>
      </c>
      <c r="C68" s="15">
        <v>1000</v>
      </c>
      <c r="D68" s="15">
        <v>260342503</v>
      </c>
      <c r="E68" s="15">
        <v>171556605</v>
      </c>
      <c r="F68" s="15">
        <v>431899108</v>
      </c>
      <c r="G68" s="19">
        <v>277498163.5</v>
      </c>
      <c r="H68" s="19">
        <v>655845466.0463326</v>
      </c>
      <c r="I68" s="19">
        <v>432179226.4536674</v>
      </c>
      <c r="J68" s="20">
        <v>1088024692.5</v>
      </c>
    </row>
    <row r="69" spans="1:10" x14ac:dyDescent="0.3">
      <c r="A69" t="s">
        <v>10</v>
      </c>
      <c r="B69" s="14">
        <v>45089</v>
      </c>
      <c r="C69" s="15">
        <v>1625</v>
      </c>
      <c r="D69" s="15">
        <v>260340878</v>
      </c>
      <c r="E69" s="15">
        <v>171558230</v>
      </c>
      <c r="F69" s="15">
        <v>431899108</v>
      </c>
      <c r="G69" s="19">
        <v>277496701</v>
      </c>
      <c r="H69" s="19">
        <v>655841372.40480244</v>
      </c>
      <c r="I69" s="19">
        <v>432183320.0951975</v>
      </c>
      <c r="J69" s="20">
        <v>1088024692.5</v>
      </c>
    </row>
    <row r="70" spans="1:10" x14ac:dyDescent="0.3">
      <c r="A70" t="s">
        <v>10</v>
      </c>
      <c r="B70" s="14">
        <v>45097</v>
      </c>
      <c r="C70" s="15">
        <v>1</v>
      </c>
      <c r="D70" s="15">
        <v>260340877</v>
      </c>
      <c r="E70" s="15">
        <v>171558231</v>
      </c>
      <c r="F70" s="15">
        <v>431899108</v>
      </c>
      <c r="G70" s="19">
        <v>277496700.10000002</v>
      </c>
      <c r="H70" s="19">
        <v>655841369.88563848</v>
      </c>
      <c r="I70" s="19">
        <v>432183322.61436152</v>
      </c>
      <c r="J70" s="20">
        <v>1088024692.5</v>
      </c>
    </row>
    <row r="71" spans="1:10" x14ac:dyDescent="0.3">
      <c r="A71" t="s">
        <v>10</v>
      </c>
      <c r="B71" s="5">
        <v>45140</v>
      </c>
      <c r="C71" s="15">
        <v>400000</v>
      </c>
      <c r="D71" s="15">
        <v>259940877</v>
      </c>
      <c r="E71" s="15">
        <v>171958231</v>
      </c>
      <c r="F71" s="15">
        <v>431899108</v>
      </c>
      <c r="G71" s="23">
        <v>277136700.10000002</v>
      </c>
      <c r="H71" s="23">
        <v>654833704.2782346</v>
      </c>
      <c r="I71" s="23">
        <v>433190988.22176534</v>
      </c>
      <c r="J71" s="6">
        <v>1088024692.5</v>
      </c>
    </row>
    <row r="72" spans="1:10" x14ac:dyDescent="0.3">
      <c r="A72" t="s">
        <v>10</v>
      </c>
      <c r="B72" s="14">
        <v>45188</v>
      </c>
      <c r="C72" s="15">
        <v>100</v>
      </c>
      <c r="D72" s="15">
        <v>259940777</v>
      </c>
      <c r="E72" s="15">
        <v>171958331</v>
      </c>
      <c r="F72" s="15">
        <v>431899108</v>
      </c>
      <c r="G72" s="23">
        <v>277136610.10000002</v>
      </c>
      <c r="H72" s="23">
        <v>654833452.36183274</v>
      </c>
      <c r="I72" s="23">
        <v>433191240.1381672</v>
      </c>
      <c r="J72" s="6">
        <v>1088024692.5</v>
      </c>
    </row>
    <row r="73" spans="1:10" x14ac:dyDescent="0.3">
      <c r="A73" t="s">
        <v>10</v>
      </c>
      <c r="B73" s="5">
        <v>45195</v>
      </c>
      <c r="C73" s="15">
        <v>100</v>
      </c>
      <c r="D73" s="15">
        <v>259940677</v>
      </c>
      <c r="E73" s="15">
        <v>171958431</v>
      </c>
      <c r="F73" s="15">
        <v>431899108</v>
      </c>
      <c r="G73" s="23">
        <v>277136520.10000002</v>
      </c>
      <c r="H73" s="23">
        <v>654833200.44543087</v>
      </c>
      <c r="I73" s="23">
        <v>433191492.05456907</v>
      </c>
      <c r="J73" s="6">
        <v>1088024692.5</v>
      </c>
    </row>
    <row r="74" spans="1:10" x14ac:dyDescent="0.3">
      <c r="A74" t="s">
        <v>10</v>
      </c>
      <c r="B74" s="5">
        <v>45204</v>
      </c>
      <c r="C74" s="15">
        <v>72</v>
      </c>
      <c r="D74" s="15">
        <v>259940605</v>
      </c>
      <c r="E74" s="15">
        <v>171958503</v>
      </c>
      <c r="F74" s="15">
        <v>431899108</v>
      </c>
      <c r="G74" s="23">
        <v>277136455.30000001</v>
      </c>
      <c r="H74" s="23">
        <v>654833019.06562161</v>
      </c>
      <c r="I74" s="23">
        <v>433191673.43437839</v>
      </c>
      <c r="J74" s="6">
        <v>1088024692.5</v>
      </c>
    </row>
    <row r="75" spans="1:10" x14ac:dyDescent="0.3">
      <c r="A75" t="s">
        <v>10</v>
      </c>
      <c r="B75" s="5">
        <v>45204</v>
      </c>
      <c r="C75" s="15">
        <v>1951859</v>
      </c>
      <c r="D75" s="15">
        <v>257988746</v>
      </c>
      <c r="E75" s="15">
        <v>173910362</v>
      </c>
      <c r="F75" s="15">
        <v>431899108</v>
      </c>
      <c r="G75" s="23">
        <v>275379782.19999999</v>
      </c>
      <c r="H75" s="23">
        <v>649915966.10361743</v>
      </c>
      <c r="I75" s="23">
        <v>438108726.39638257</v>
      </c>
      <c r="J75" s="6">
        <v>1088024692.5</v>
      </c>
    </row>
    <row r="76" spans="1:10" x14ac:dyDescent="0.3">
      <c r="A76" t="s">
        <v>10</v>
      </c>
      <c r="B76" s="5">
        <v>45215</v>
      </c>
      <c r="C76" s="15">
        <v>650000</v>
      </c>
      <c r="D76" s="15">
        <v>257338746</v>
      </c>
      <c r="E76" s="15">
        <v>174560362</v>
      </c>
      <c r="F76" s="15">
        <v>431899108</v>
      </c>
      <c r="G76" s="23">
        <v>274794782.19999999</v>
      </c>
      <c r="H76" s="23">
        <v>648278509.49158621</v>
      </c>
      <c r="I76" s="23">
        <v>439746183.00841379</v>
      </c>
      <c r="J76" s="6">
        <v>1088024692.5</v>
      </c>
    </row>
    <row r="77" spans="1:10" x14ac:dyDescent="0.3">
      <c r="A77" t="s">
        <v>10</v>
      </c>
      <c r="B77" s="14">
        <v>45251</v>
      </c>
      <c r="C77" s="15">
        <f>2500+710000+17000</f>
        <v>729500</v>
      </c>
      <c r="D77" s="15">
        <v>256609246</v>
      </c>
      <c r="E77" s="15">
        <v>175289862</v>
      </c>
      <c r="F77" s="15">
        <v>431899108</v>
      </c>
      <c r="G77" s="23">
        <v>274138232.19999999</v>
      </c>
      <c r="H77" s="23">
        <v>646440779.34008336</v>
      </c>
      <c r="I77" s="23">
        <v>441583913.15991658</v>
      </c>
      <c r="J77" s="6">
        <v>1088024692.5</v>
      </c>
    </row>
    <row r="78" spans="1:10" x14ac:dyDescent="0.3">
      <c r="A78" t="s">
        <v>10</v>
      </c>
      <c r="B78" s="14">
        <v>45251</v>
      </c>
      <c r="C78" s="15">
        <v>1000</v>
      </c>
      <c r="D78" s="15">
        <v>256608246</v>
      </c>
      <c r="E78" s="15">
        <v>175290862</v>
      </c>
      <c r="F78" s="15">
        <v>431899108</v>
      </c>
      <c r="G78" s="23">
        <v>274137332.19999999</v>
      </c>
      <c r="H78" s="23">
        <v>646438260.17606485</v>
      </c>
      <c r="I78" s="23">
        <v>441586432.32393509</v>
      </c>
      <c r="J78" s="6">
        <v>1088024692.5</v>
      </c>
    </row>
    <row r="79" spans="1:10" x14ac:dyDescent="0.3">
      <c r="A79" t="s">
        <v>10</v>
      </c>
      <c r="B79" s="14">
        <v>45254</v>
      </c>
      <c r="C79" s="15">
        <v>1400000</v>
      </c>
      <c r="D79" s="15">
        <v>255208246</v>
      </c>
      <c r="E79" s="15">
        <v>176690862</v>
      </c>
      <c r="F79" s="15">
        <v>431899108</v>
      </c>
      <c r="G79" s="23">
        <v>272877332.19999999</v>
      </c>
      <c r="H79" s="23">
        <v>642911430.55015147</v>
      </c>
      <c r="I79" s="23">
        <v>445113261.94984853</v>
      </c>
      <c r="J79" s="6">
        <v>1088024692.5</v>
      </c>
    </row>
    <row r="80" spans="1:10" x14ac:dyDescent="0.3">
      <c r="A80" t="s">
        <v>10</v>
      </c>
      <c r="B80" s="14">
        <v>45258</v>
      </c>
      <c r="C80" s="15">
        <v>85740</v>
      </c>
      <c r="D80" s="15">
        <v>255122506</v>
      </c>
      <c r="E80" s="15">
        <v>176776602</v>
      </c>
      <c r="F80" s="15">
        <v>431899108</v>
      </c>
      <c r="G80" s="23">
        <v>272800166.19999999</v>
      </c>
      <c r="H80" s="23">
        <v>642695437.42720437</v>
      </c>
      <c r="I80" s="23">
        <v>445329255.07279557</v>
      </c>
      <c r="J80" s="6">
        <v>1088024692.5</v>
      </c>
    </row>
    <row r="81" spans="1:10" x14ac:dyDescent="0.3">
      <c r="A81" t="s">
        <v>10</v>
      </c>
      <c r="B81" s="14">
        <v>45265</v>
      </c>
      <c r="C81" s="15">
        <f>48000+154940</f>
        <v>202940</v>
      </c>
      <c r="D81" s="16">
        <v>254919566</v>
      </c>
      <c r="E81" s="16">
        <v>176979542</v>
      </c>
      <c r="F81" s="16">
        <v>431899108</v>
      </c>
      <c r="G81" s="23">
        <v>272617520.19999999</v>
      </c>
      <c r="H81" s="23">
        <v>642184198.28128803</v>
      </c>
      <c r="I81" s="23">
        <v>445840494.21871191</v>
      </c>
      <c r="J81" s="6">
        <v>1088024692.5</v>
      </c>
    </row>
    <row r="82" spans="1:10" x14ac:dyDescent="0.3">
      <c r="A82" t="s">
        <v>10</v>
      </c>
      <c r="B82" s="14">
        <v>45278</v>
      </c>
      <c r="C82" s="15">
        <f>15000+16529</f>
        <v>31529</v>
      </c>
      <c r="D82" s="16">
        <v>254888037</v>
      </c>
      <c r="E82" s="16">
        <v>177011071</v>
      </c>
      <c r="F82" s="16">
        <v>431899108</v>
      </c>
      <c r="G82" s="23">
        <v>272589144.10000002</v>
      </c>
      <c r="H82" s="23">
        <v>642104771.55894852</v>
      </c>
      <c r="I82" s="23">
        <v>445919920.94105148</v>
      </c>
      <c r="J82" s="6">
        <v>1088024692.5</v>
      </c>
    </row>
    <row r="83" spans="1:10" x14ac:dyDescent="0.3">
      <c r="A83" t="s">
        <v>10</v>
      </c>
      <c r="B83" s="14">
        <v>45281</v>
      </c>
      <c r="C83" s="15">
        <v>5863</v>
      </c>
      <c r="D83" s="16">
        <v>254882174</v>
      </c>
      <c r="E83" s="16">
        <v>177016934</v>
      </c>
      <c r="F83" s="16">
        <v>431899108</v>
      </c>
      <c r="G83" s="23">
        <v>272583867.39999998</v>
      </c>
      <c r="H83" s="23">
        <v>642090001.70030797</v>
      </c>
      <c r="I83" s="23">
        <v>445934690.79969203</v>
      </c>
      <c r="J83" s="6">
        <v>1088024692.5</v>
      </c>
    </row>
    <row r="84" spans="1:10" x14ac:dyDescent="0.3">
      <c r="A84" t="s">
        <v>10</v>
      </c>
      <c r="B84" s="14">
        <v>45282</v>
      </c>
      <c r="C84" s="15">
        <v>12600</v>
      </c>
      <c r="D84" s="16">
        <v>254869574</v>
      </c>
      <c r="E84" s="16">
        <v>177029534</v>
      </c>
      <c r="F84" s="16">
        <v>431899108</v>
      </c>
      <c r="G84" s="23">
        <v>272572527.39999998</v>
      </c>
      <c r="H84" s="23">
        <v>642058260.23367476</v>
      </c>
      <c r="I84" s="23">
        <v>445966432.26632524</v>
      </c>
      <c r="J84" s="6">
        <v>1088024692.5</v>
      </c>
    </row>
    <row r="85" spans="1:10" x14ac:dyDescent="0.3">
      <c r="A85" t="s">
        <v>10</v>
      </c>
      <c r="B85" s="14">
        <v>45288</v>
      </c>
      <c r="C85" s="15">
        <f>122+169+12789+10000+15000+22000+20000</f>
        <v>80080</v>
      </c>
      <c r="D85" s="16">
        <v>254789494</v>
      </c>
      <c r="E85" s="16">
        <v>177109614</v>
      </c>
      <c r="F85" s="16">
        <v>431899108</v>
      </c>
      <c r="G85" s="23">
        <v>272500455.39999998</v>
      </c>
      <c r="H85" s="23">
        <v>641856525.57907248</v>
      </c>
      <c r="I85" s="23">
        <v>446168166.92092752</v>
      </c>
      <c r="J85" s="6">
        <v>1088024692.5</v>
      </c>
    </row>
    <row r="86" spans="1:10" x14ac:dyDescent="0.3">
      <c r="A86" t="s">
        <v>10</v>
      </c>
      <c r="B86" s="14">
        <v>45299</v>
      </c>
      <c r="C86" s="15">
        <v>158</v>
      </c>
      <c r="D86" s="16">
        <v>254789336</v>
      </c>
      <c r="E86" s="16">
        <v>177109772</v>
      </c>
      <c r="F86" s="16">
        <v>431899108</v>
      </c>
      <c r="G86" s="23">
        <v>272500313.19999999</v>
      </c>
      <c r="H86" s="23">
        <v>641856127.55115759</v>
      </c>
      <c r="I86" s="23">
        <v>446168564.94884241</v>
      </c>
      <c r="J86" s="6">
        <v>1088024692.5</v>
      </c>
    </row>
    <row r="87" spans="1:10" x14ac:dyDescent="0.3">
      <c r="A87" t="s">
        <v>10</v>
      </c>
      <c r="B87" s="14">
        <v>45306</v>
      </c>
      <c r="C87" s="15">
        <v>550000</v>
      </c>
      <c r="D87" s="16">
        <v>254239336</v>
      </c>
      <c r="E87" s="16">
        <v>177659772</v>
      </c>
      <c r="F87" s="16">
        <v>431899108</v>
      </c>
      <c r="G87" s="23">
        <v>272005313.19999999</v>
      </c>
      <c r="H87" s="23">
        <v>640470587.34097731</v>
      </c>
      <c r="I87" s="23">
        <v>447554105.15902269</v>
      </c>
      <c r="J87" s="6">
        <v>1088024692.5</v>
      </c>
    </row>
    <row r="88" spans="1:10" x14ac:dyDescent="0.3">
      <c r="A88" t="s">
        <v>10</v>
      </c>
      <c r="B88" s="14">
        <v>45314</v>
      </c>
      <c r="C88" s="15">
        <v>200733</v>
      </c>
      <c r="D88" s="16">
        <v>254038603</v>
      </c>
      <c r="E88" s="16">
        <v>177860505</v>
      </c>
      <c r="F88" s="16">
        <v>431899108</v>
      </c>
      <c r="G88" s="23">
        <v>271824653.5</v>
      </c>
      <c r="H88" s="23">
        <v>639964907.99004984</v>
      </c>
      <c r="I88" s="23">
        <v>448059784.50995022</v>
      </c>
      <c r="J88" s="6">
        <v>1088024692.5</v>
      </c>
    </row>
    <row r="89" spans="1:10" x14ac:dyDescent="0.3">
      <c r="A89" t="s">
        <v>10</v>
      </c>
      <c r="B89" s="14">
        <v>45322</v>
      </c>
      <c r="C89" s="15">
        <v>1000</v>
      </c>
      <c r="D89" s="16">
        <v>254037603</v>
      </c>
      <c r="E89" s="16">
        <v>177861505</v>
      </c>
      <c r="F89" s="16">
        <v>431899108</v>
      </c>
      <c r="G89" s="23">
        <v>271823753.5</v>
      </c>
      <c r="H89" s="23">
        <v>639962388.82603133</v>
      </c>
      <c r="I89" s="23">
        <v>448062303.67396873</v>
      </c>
      <c r="J89" s="6">
        <v>1088024692.5</v>
      </c>
    </row>
    <row r="90" spans="1:10" x14ac:dyDescent="0.3">
      <c r="A90" t="s">
        <v>10</v>
      </c>
      <c r="B90" s="5">
        <v>45345</v>
      </c>
      <c r="C90" s="15">
        <v>564753</v>
      </c>
      <c r="D90" s="16">
        <v>253472850</v>
      </c>
      <c r="E90" s="16">
        <v>178426258</v>
      </c>
      <c r="F90" s="16">
        <v>431899108</v>
      </c>
      <c r="G90" s="23">
        <v>271315475.80000001</v>
      </c>
      <c r="H90" s="23">
        <v>638539683.38908589</v>
      </c>
      <c r="I90" s="23">
        <v>449485009.11091405</v>
      </c>
      <c r="J90" s="6">
        <v>1088024692.5</v>
      </c>
    </row>
    <row r="91" spans="1:10" x14ac:dyDescent="0.3">
      <c r="A91" t="s">
        <v>10</v>
      </c>
      <c r="B91" s="5">
        <v>45349</v>
      </c>
      <c r="C91" s="15">
        <v>677018</v>
      </c>
      <c r="D91" s="16">
        <v>252795832</v>
      </c>
      <c r="E91" s="16">
        <v>179103276</v>
      </c>
      <c r="F91" s="16">
        <v>431899108</v>
      </c>
      <c r="G91" s="23">
        <v>270706159.60000002</v>
      </c>
      <c r="H91" s="23">
        <v>636834164.00360262</v>
      </c>
      <c r="I91" s="23">
        <v>451190528.49639744</v>
      </c>
      <c r="J91" s="6">
        <v>1088024692.5</v>
      </c>
    </row>
    <row r="92" spans="1:10" x14ac:dyDescent="0.3">
      <c r="A92" t="s">
        <v>10</v>
      </c>
      <c r="B92" s="14">
        <v>45356</v>
      </c>
      <c r="C92" s="15">
        <v>3138684</v>
      </c>
      <c r="D92" s="15">
        <v>249657148</v>
      </c>
      <c r="E92" s="15">
        <v>182241960</v>
      </c>
      <c r="F92" s="15">
        <v>431899108</v>
      </c>
      <c r="G92" s="19">
        <v>267881344</v>
      </c>
      <c r="H92" s="23">
        <v>628927304.20533073</v>
      </c>
      <c r="I92" s="23">
        <v>459097388.29466927</v>
      </c>
      <c r="J92" s="6">
        <v>1088024692.5</v>
      </c>
    </row>
    <row r="93" spans="1:10" x14ac:dyDescent="0.3">
      <c r="A93" t="s">
        <v>10</v>
      </c>
      <c r="B93" s="14">
        <v>45366</v>
      </c>
      <c r="C93" s="15">
        <v>1440922</v>
      </c>
      <c r="D93" s="15">
        <v>248216226</v>
      </c>
      <c r="E93" s="15">
        <v>183682882</v>
      </c>
      <c r="F93" s="15">
        <v>431899108</v>
      </c>
      <c r="G93" s="19">
        <v>266584514.19999999</v>
      </c>
      <c r="H93" s="23">
        <v>625297385.34945178</v>
      </c>
      <c r="I93" s="23">
        <v>462727307.15054816</v>
      </c>
      <c r="J93" s="6">
        <v>1088024692.5</v>
      </c>
    </row>
    <row r="94" spans="1:10" x14ac:dyDescent="0.3">
      <c r="A94" t="s">
        <v>10</v>
      </c>
      <c r="B94" s="14">
        <v>45376</v>
      </c>
      <c r="C94" s="15">
        <v>227871</v>
      </c>
      <c r="D94" s="15">
        <v>247988355</v>
      </c>
      <c r="E94" s="15">
        <v>183910753</v>
      </c>
      <c r="F94" s="15">
        <v>431899108</v>
      </c>
      <c r="G94" s="19">
        <v>266379430.30000001</v>
      </c>
      <c r="H94" s="23">
        <v>624723340.92539001</v>
      </c>
      <c r="I94" s="23">
        <v>463301351.57460999</v>
      </c>
      <c r="J94" s="6">
        <v>1088024692.5</v>
      </c>
    </row>
    <row r="95" spans="1:10" x14ac:dyDescent="0.3">
      <c r="A95" t="s">
        <v>10</v>
      </c>
      <c r="B95" s="14">
        <v>45377</v>
      </c>
      <c r="C95" s="15">
        <v>100</v>
      </c>
      <c r="D95" s="15">
        <v>247988255</v>
      </c>
      <c r="E95" s="15">
        <v>183910853</v>
      </c>
      <c r="F95" s="15">
        <v>431899108</v>
      </c>
      <c r="G95" s="19">
        <v>266379340.30000001</v>
      </c>
      <c r="H95" s="23">
        <v>624723089.00898814</v>
      </c>
      <c r="I95" s="23">
        <v>463301603.49101186</v>
      </c>
      <c r="J95" s="6">
        <v>1088024692.5</v>
      </c>
    </row>
    <row r="96" spans="1:10" x14ac:dyDescent="0.3">
      <c r="A96" t="s">
        <v>10</v>
      </c>
      <c r="B96" s="14">
        <v>45377</v>
      </c>
      <c r="C96" s="15">
        <v>210000</v>
      </c>
      <c r="D96" s="15">
        <v>247778255</v>
      </c>
      <c r="E96" s="15">
        <v>184120853</v>
      </c>
      <c r="F96" s="15">
        <v>431899108</v>
      </c>
      <c r="G96" s="19">
        <v>266190340.30000001</v>
      </c>
      <c r="H96" s="23">
        <v>624194064.56510115</v>
      </c>
      <c r="I96" s="23">
        <v>463830627.93489885</v>
      </c>
      <c r="J96" s="6">
        <v>1088024692.5</v>
      </c>
    </row>
    <row r="97" spans="1:10" x14ac:dyDescent="0.3">
      <c r="A97" t="s">
        <v>10</v>
      </c>
      <c r="B97" s="14">
        <v>45391</v>
      </c>
      <c r="C97" s="15">
        <v>135204</v>
      </c>
      <c r="D97" s="15">
        <v>247643051</v>
      </c>
      <c r="E97" s="15">
        <v>184256057</v>
      </c>
      <c r="F97" s="15">
        <v>431899108</v>
      </c>
      <c r="G97" s="23">
        <v>266068656.69999999</v>
      </c>
      <c r="H97" s="23">
        <v>623853463.51314259</v>
      </c>
      <c r="I97" s="23">
        <v>464171228.98685741</v>
      </c>
      <c r="J97" s="6">
        <v>1088024692.5</v>
      </c>
    </row>
    <row r="98" spans="1:10" x14ac:dyDescent="0.3">
      <c r="A98" t="s">
        <v>10</v>
      </c>
      <c r="B98" s="14">
        <v>45392</v>
      </c>
      <c r="C98" s="15">
        <v>935213</v>
      </c>
      <c r="D98" s="15">
        <v>246707838</v>
      </c>
      <c r="E98" s="15">
        <v>185191270</v>
      </c>
      <c r="F98" s="15">
        <v>431899108</v>
      </c>
      <c r="G98" s="23">
        <v>265226965</v>
      </c>
      <c r="H98" s="23">
        <v>621497508.5739001</v>
      </c>
      <c r="I98" s="23">
        <v>466527183.9260999</v>
      </c>
      <c r="J98" s="6">
        <v>1088024692.5</v>
      </c>
    </row>
    <row r="99" spans="1:10" x14ac:dyDescent="0.3">
      <c r="A99" t="s">
        <v>10</v>
      </c>
      <c r="B99" s="14">
        <v>45404</v>
      </c>
      <c r="C99" s="15">
        <v>596713</v>
      </c>
      <c r="D99" s="15">
        <v>246111125</v>
      </c>
      <c r="E99" s="15">
        <v>185787983</v>
      </c>
      <c r="F99" s="15">
        <v>431899108</v>
      </c>
      <c r="G99" s="23">
        <v>264689923.30000001</v>
      </c>
      <c r="H99" s="23">
        <v>619994290.6549232</v>
      </c>
      <c r="I99" s="23">
        <v>468030401.8450768</v>
      </c>
      <c r="J99" s="6">
        <v>1088024692.5</v>
      </c>
    </row>
    <row r="100" spans="1:10" x14ac:dyDescent="0.3">
      <c r="A100" t="s">
        <v>10</v>
      </c>
      <c r="B100" s="14">
        <v>45411</v>
      </c>
      <c r="C100" s="15">
        <v>1436922</v>
      </c>
      <c r="D100" s="15">
        <v>244674203</v>
      </c>
      <c r="E100" s="15">
        <v>187224905</v>
      </c>
      <c r="F100" s="15">
        <v>431899108</v>
      </c>
      <c r="G100" s="23">
        <v>263396693.5</v>
      </c>
      <c r="H100" s="23">
        <v>616374448.4551183</v>
      </c>
      <c r="I100" s="23">
        <v>471650244.0448817</v>
      </c>
      <c r="J100" s="6">
        <v>1088024692.5</v>
      </c>
    </row>
    <row r="101" spans="1:10" x14ac:dyDescent="0.3">
      <c r="A101" t="s">
        <v>10</v>
      </c>
      <c r="B101" s="14">
        <v>45434</v>
      </c>
      <c r="C101" s="15">
        <v>1000000</v>
      </c>
      <c r="D101" s="15">
        <v>243674203</v>
      </c>
      <c r="E101" s="15">
        <v>188224905</v>
      </c>
      <c r="F101" s="15">
        <v>431899108</v>
      </c>
      <c r="G101" s="23">
        <v>262496693.5</v>
      </c>
      <c r="H101" s="23">
        <v>613855284.43660867</v>
      </c>
      <c r="I101" s="23">
        <v>474169408.06339133</v>
      </c>
      <c r="J101" s="6">
        <v>1088024692.5</v>
      </c>
    </row>
    <row r="102" spans="1:10" x14ac:dyDescent="0.3">
      <c r="A102" t="s">
        <v>10</v>
      </c>
      <c r="B102" s="14">
        <v>45446</v>
      </c>
      <c r="C102" s="15">
        <v>169245</v>
      </c>
      <c r="D102" s="15">
        <v>243504958</v>
      </c>
      <c r="E102" s="15">
        <v>188394150</v>
      </c>
      <c r="F102" s="15">
        <v>431899108</v>
      </c>
      <c r="G102" s="19">
        <v>262344373</v>
      </c>
      <c r="H102" s="23">
        <v>613428928.52229607</v>
      </c>
      <c r="I102" s="23">
        <v>474595763.97770399</v>
      </c>
      <c r="J102" s="6">
        <v>1088024692.5</v>
      </c>
    </row>
    <row r="103" spans="1:10" x14ac:dyDescent="0.3">
      <c r="A103" t="s">
        <v>10</v>
      </c>
      <c r="B103" s="14">
        <v>45448</v>
      </c>
      <c r="C103" s="15">
        <v>428003</v>
      </c>
      <c r="D103" s="15">
        <v>243076955</v>
      </c>
      <c r="E103" s="15">
        <v>188822153</v>
      </c>
      <c r="F103" s="15">
        <v>431899108</v>
      </c>
      <c r="G103" s="19">
        <v>261959170.30000001</v>
      </c>
      <c r="H103" s="23">
        <v>612350718.76488185</v>
      </c>
      <c r="I103" s="23">
        <v>475673973.73511815</v>
      </c>
      <c r="J103" s="6">
        <v>1088024692.5</v>
      </c>
    </row>
    <row r="104" spans="1:10" x14ac:dyDescent="0.3">
      <c r="A104" t="s">
        <v>10</v>
      </c>
      <c r="B104" s="14">
        <v>45454</v>
      </c>
      <c r="C104" s="15">
        <v>11</v>
      </c>
      <c r="D104" s="15">
        <v>243076944</v>
      </c>
      <c r="E104" s="15">
        <v>188822164</v>
      </c>
      <c r="F104" s="15">
        <v>431899108</v>
      </c>
      <c r="G104" s="19">
        <v>261959160.40000001</v>
      </c>
      <c r="H104" s="23">
        <v>612350691.05407763</v>
      </c>
      <c r="I104" s="23">
        <v>475674001.44592232</v>
      </c>
      <c r="J104" s="6">
        <v>1088024692.5</v>
      </c>
    </row>
    <row r="105" spans="1:10" x14ac:dyDescent="0.3">
      <c r="A105" t="s">
        <v>10</v>
      </c>
      <c r="B105" s="5">
        <v>45541</v>
      </c>
      <c r="C105" s="15">
        <v>1</v>
      </c>
      <c r="D105" s="15">
        <v>243076943</v>
      </c>
      <c r="E105" s="15">
        <v>188822165</v>
      </c>
      <c r="F105" s="15">
        <v>431899108</v>
      </c>
      <c r="G105" s="23">
        <v>261959159.5</v>
      </c>
      <c r="H105" s="23">
        <v>612350688.53491366</v>
      </c>
      <c r="I105" s="23">
        <v>475674003.96508634</v>
      </c>
      <c r="J105" s="6">
        <v>1088024692.5</v>
      </c>
    </row>
    <row r="106" spans="1:10" x14ac:dyDescent="0.3">
      <c r="A106" t="s">
        <v>10</v>
      </c>
      <c r="B106" s="5">
        <v>45609</v>
      </c>
      <c r="C106" s="15">
        <v>3700000</v>
      </c>
      <c r="D106" s="15">
        <v>239376943</v>
      </c>
      <c r="E106" s="15">
        <v>192522165</v>
      </c>
      <c r="F106" s="15">
        <v>431899108</v>
      </c>
      <c r="G106" s="23">
        <v>258629159.5</v>
      </c>
      <c r="H106" s="23">
        <v>603029781.66642809</v>
      </c>
      <c r="I106" s="23">
        <v>484994910.83357197</v>
      </c>
      <c r="J106" s="6">
        <v>1088024692.5</v>
      </c>
    </row>
    <row r="107" spans="1:10" x14ac:dyDescent="0.3">
      <c r="A107" t="s">
        <v>10</v>
      </c>
      <c r="B107" s="5">
        <v>45614</v>
      </c>
      <c r="C107" s="15">
        <v>1000000</v>
      </c>
      <c r="D107" s="15">
        <v>238376943</v>
      </c>
      <c r="E107" s="15">
        <v>193522165</v>
      </c>
      <c r="F107" s="15">
        <v>431899108</v>
      </c>
      <c r="G107" s="23">
        <v>257729159.5</v>
      </c>
      <c r="H107" s="23">
        <v>600510617.64791846</v>
      </c>
      <c r="I107" s="23">
        <v>487514074.8520816</v>
      </c>
      <c r="J107" s="6">
        <v>1088024692.5</v>
      </c>
    </row>
    <row r="108" spans="1:10" x14ac:dyDescent="0.3">
      <c r="A108" t="s">
        <v>10</v>
      </c>
      <c r="B108" s="5">
        <v>45616</v>
      </c>
      <c r="C108" s="15">
        <v>8</v>
      </c>
      <c r="D108" s="15">
        <v>238376935</v>
      </c>
      <c r="E108" s="15">
        <v>193522173</v>
      </c>
      <c r="F108" s="15">
        <v>431899108</v>
      </c>
      <c r="G108" s="23">
        <v>257729152.30000001</v>
      </c>
      <c r="H108" s="23">
        <v>600510597.49460626</v>
      </c>
      <c r="I108" s="23">
        <v>487514095.00539374</v>
      </c>
      <c r="J108" s="6">
        <v>1088024692.5</v>
      </c>
    </row>
    <row r="109" spans="1:10" x14ac:dyDescent="0.3">
      <c r="A109" t="s">
        <v>10</v>
      </c>
      <c r="B109" s="5">
        <v>45623</v>
      </c>
      <c r="C109" s="15">
        <v>1</v>
      </c>
      <c r="D109" s="15">
        <v>238376934</v>
      </c>
      <c r="E109" s="15">
        <v>193522174</v>
      </c>
      <c r="F109" s="15">
        <v>431899108</v>
      </c>
      <c r="G109" s="23">
        <v>257729151.40000001</v>
      </c>
      <c r="H109" s="23">
        <v>600510594.97544229</v>
      </c>
      <c r="I109" s="23">
        <v>487514097.52455771</v>
      </c>
      <c r="J109" s="6">
        <v>1088024692.5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131F7A02D7DE44BB2917A856F177D1" ma:contentTypeVersion="17" ma:contentTypeDescription="Skapa ett nytt dokument." ma:contentTypeScope="" ma:versionID="9ca19da60be652de8f1e9f8db1bfef58">
  <xsd:schema xmlns:xsd="http://www.w3.org/2001/XMLSchema" xmlns:xs="http://www.w3.org/2001/XMLSchema" xmlns:p="http://schemas.microsoft.com/office/2006/metadata/properties" xmlns:ns2="d09df90c-09a6-4900-913e-10820ace0dce" xmlns:ns3="167de469-f6a2-491e-9bf4-f1e5924ae271" targetNamespace="http://schemas.microsoft.com/office/2006/metadata/properties" ma:root="true" ma:fieldsID="648c646d8a756d21f78d60985e21243a" ns2:_="" ns3:_="">
    <xsd:import namespace="d09df90c-09a6-4900-913e-10820ace0dce"/>
    <xsd:import namespace="167de469-f6a2-491e-9bf4-f1e5924ae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df90c-09a6-4900-913e-10820ace0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cde1896c-15a0-4941-bda7-9752bdda9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de469-f6a2-491e-9bf4-f1e5924ae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fa353a-6ffd-4abb-82f5-aebf478d0690}" ma:internalName="TaxCatchAll" ma:showField="CatchAllData" ma:web="167de469-f6a2-491e-9bf4-f1e5924ae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df90c-09a6-4900-913e-10820ace0dce">
      <Terms xmlns="http://schemas.microsoft.com/office/infopath/2007/PartnerControls"/>
    </lcf76f155ced4ddcb4097134ff3c332f>
    <TaxCatchAll xmlns="167de469-f6a2-491e-9bf4-f1e5924ae2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DD419-99FC-4E39-BBA4-EE35E7404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df90c-09a6-4900-913e-10820ace0dce"/>
    <ds:schemaRef ds:uri="167de469-f6a2-491e-9bf4-f1e5924ae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0DE43-3525-43FA-ABE5-12A0D798B9EE}">
  <ds:schemaRefs>
    <ds:schemaRef ds:uri="http://schemas.microsoft.com/office/2006/metadata/properties"/>
    <ds:schemaRef ds:uri="http://schemas.microsoft.com/office/infopath/2007/PartnerControls"/>
    <ds:schemaRef ds:uri="d09df90c-09a6-4900-913e-10820ace0dce"/>
    <ds:schemaRef ds:uri="167de469-f6a2-491e-9bf4-f1e5924ae271"/>
  </ds:schemaRefs>
</ds:datastoreItem>
</file>

<file path=customXml/itemProps3.xml><?xml version="1.0" encoding="utf-8"?>
<ds:datastoreItem xmlns:ds="http://schemas.openxmlformats.org/officeDocument/2006/customXml" ds:itemID="{52CEC035-B7C2-414E-810D-354DB148D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Industrivärden Service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Östergård</dc:creator>
  <cp:lastModifiedBy>Johan Buskas</cp:lastModifiedBy>
  <dcterms:created xsi:type="dcterms:W3CDTF">2017-11-22T10:54:55Z</dcterms:created>
  <dcterms:modified xsi:type="dcterms:W3CDTF">2024-11-29T09:09:45Z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0x01010079131F7A02D7DE44BB2917A856F177D1</vt:lpwstr>
  </property>
  <property fmtid="{D5CDD505-2E9C-101B-9397-08002B2CF9AE}" pid="3" name="MediaServiceImageTags">
    <vt:lpwstr/>
  </property>
</Properties>
</file>